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46" i="4" l="1"/>
  <c r="G26" i="4"/>
  <c r="F26" i="4"/>
  <c r="F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<sst xmlns="http://schemas.openxmlformats.org/spreadsheetml/2006/main" count="60" uniqueCount="60">
  <si>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</si>
  <si>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</si>
  <si>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</si>
  <si>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</si>
  <si>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</si>
  <si>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</si>
  <si>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</si>
  <si>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</si>
  <si>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</si>
  <si>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</si>
  <si>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</si>
  <si>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</si>
  <si>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</si>
  <si>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</si>
  <si>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</si>
  <si>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</si>
  <si>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</si>
  <si>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</si>
  <si>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</si>
  <si>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</si>
  <si>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</si>
  <si>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</si>
  <si>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</si>
  <si>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</si>
  <si>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</si>
  <si>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</si>
  <si>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</si>
  <si>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</si>
  <si>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</si>
  <si>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</si>
  <si>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</si>
  <si>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</si>
  <si>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</si>
  <si>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</si>
  <si>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</si>
  <si>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</si>
  <si>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</si>
  <si>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</si>
  <si>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</si>
  <si>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</si>
  <si>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</si>
  <si>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</si>
  <si>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</si>
  <si>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</si>
  <si>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</si>
  <si>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</si>
  <si>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</si>
  <si>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</si>
  <si>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</si>
  <si>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</si>
  <si>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</si>
  <si>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</si>
  <si>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</si>
  <si>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</si>
  <si>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</si>
  <si>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</si>
  <si>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</si>
  <si>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</si>
  <si>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DE AGUA POTABLE Y ALCANTARILLADO DE COMONFORT, GTO.
Estado de Situación Financiera
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</si>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</sst>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  <numFmt numFmtId="167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2933700</xdr:colOff>
      <xdr:row>52</xdr:row>
      <xdr:rowOff>28575</xdr:rowOff>
    </xdr:from>
    <xdr:to>
      <xdr:col>4</xdr:col>
      <xdr:colOff>3124201</xdr:colOff>
      <xdr:row>62</xdr:row>
      <xdr:rowOff>19049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9724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599484.68999999994</v>
      </c>
      <c r="C5" s="12">
        <v>459176.98</v>
      </c>
      <c r="D5" s="17"/>
      <c r="E5" s="11" t="s">
        <v>41</v>
      </c>
      <c r="F5" s="12">
        <v>2144790.11</v>
      </c>
      <c r="G5" s="5">
        <v>1860904.42</v>
      </c>
    </row>
    <row r="6" spans="1:7" x14ac:dyDescent="0.2">
      <c r="A6" s="30" t="s">
        <v>28</v>
      </c>
      <c r="B6" s="12">
        <v>10826528.859999999</v>
      </c>
      <c r="C6" s="12">
        <v>8982743.6999999993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300000</v>
      </c>
      <c r="G7" s="5">
        <v>300000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220722.83</v>
      </c>
      <c r="C9" s="12">
        <v>229028.39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11646736.379999999</v>
      </c>
      <c r="C13" s="10">
        <f>SUM(C5:C11)</f>
        <v>9670949.0700000003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2444790.11</v>
      </c>
      <c r="G14" s="5">
        <f>SUM(G5:G12)</f>
        <v>2160904.42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1718021.43</v>
      </c>
      <c r="C18" s="12">
        <v>1694901.58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7886952.4100000001</v>
      </c>
      <c r="C19" s="12">
        <v>7886952.4100000001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364271</v>
      </c>
      <c r="C20" s="12">
        <v>364271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-4499936.6399999997</v>
      </c>
      <c r="C21" s="12">
        <v>-3364111.6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5469308.2000000002</v>
      </c>
      <c r="C26" s="10">
        <f>SUM(C16:C24)</f>
        <v>6582013.3900000006</v>
      </c>
      <c r="D26" s="17"/>
      <c r="E26" s="39" t="s">
        <v>57</v>
      </c>
      <c r="F26" s="10">
        <f>SUM(F24+F14)</f>
        <v>2444790.11</v>
      </c>
      <c r="G26" s="6">
        <f>SUM(G14+G24)</f>
        <v>2160904.42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17116044.579999998</v>
      </c>
      <c r="C28" s="10">
        <f>C13+C26</f>
        <v>16252962.460000001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-1351638.95</v>
      </c>
      <c r="G30" s="6">
        <f>SUM(G31:G33)</f>
        <v>-1351638.95</v>
      </c>
    </row>
    <row r="31" spans="1:7" x14ac:dyDescent="0.2">
      <c r="A31" s="31"/>
      <c r="B31" s="15"/>
      <c r="C31" s="15"/>
      <c r="D31" s="17"/>
      <c r="E31" s="11" t="s">
        <v>2</v>
      </c>
      <c r="F31" s="12">
        <v>-1351638.95</v>
      </c>
      <c r="G31" s="5">
        <v>-1351638.95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16022893.42</v>
      </c>
      <c r="G35" s="6">
        <f>SUM(G36:G40)</f>
        <v>15443696.99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879196.43</v>
      </c>
      <c r="G36" s="5">
        <v>1188383.25</v>
      </c>
    </row>
    <row r="37" spans="1:7" x14ac:dyDescent="0.2">
      <c r="A37" s="31"/>
      <c r="B37" s="15"/>
      <c r="C37" s="15"/>
      <c r="D37" s="17"/>
      <c r="E37" s="11" t="s">
        <v>19</v>
      </c>
      <c r="F37" s="12">
        <v>15143696.99</v>
      </c>
      <c r="G37" s="5">
        <v>14255313.74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14671254.470000001</v>
      </c>
      <c r="G46" s="5">
        <f>SUM(G42+G35+G30)</f>
        <v>14092058.040000001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17116044.580000002</v>
      </c>
      <c r="G48" s="20">
        <f>G46+G26</f>
        <v>16252962.460000001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6" t="s">
        <v>59</v>
      </c>
      <c r="B50" s="46"/>
      <c r="C50" s="46"/>
      <c r="D50" s="46"/>
      <c r="E50" s="46"/>
      <c r="F50" s="46"/>
    </row>
  </sheetData>
  <sheetProtection formatCells="0" formatColumns="0" formatRows="0" autoFilter="0"/>
  <mergeCells count="2">
    <mergeCell ref="A1:G1"/>
    <mergeCell ref="A50:F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2020-04-16T19:14:18Z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